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0" i="1"/>
  <c r="D29"/>
  <c r="F27"/>
  <c r="F15" s="1"/>
  <c r="D68"/>
  <c r="E46"/>
  <c r="D45"/>
  <c r="J37"/>
  <c r="F37"/>
  <c r="E37"/>
  <c r="D22"/>
  <c r="E63"/>
  <c r="J63"/>
  <c r="D67"/>
  <c r="F63"/>
  <c r="F46"/>
  <c r="D21"/>
  <c r="E15"/>
  <c r="J46"/>
  <c r="D24"/>
  <c r="J15"/>
  <c r="D16"/>
  <c r="D19"/>
  <c r="D27" l="1"/>
  <c r="F36"/>
  <c r="F35" s="1"/>
  <c r="D63"/>
  <c r="E36"/>
  <c r="D20"/>
  <c r="D28"/>
  <c r="J55"/>
  <c r="E55"/>
  <c r="D50"/>
  <c r="D42"/>
  <c r="E35" l="1"/>
  <c r="D61" l="1"/>
  <c r="D58"/>
  <c r="D57"/>
  <c r="D56"/>
  <c r="D54"/>
  <c r="D53"/>
  <c r="D52"/>
  <c r="D51"/>
  <c r="D49"/>
  <c r="D47"/>
  <c r="D44"/>
  <c r="D43"/>
  <c r="D41"/>
  <c r="D39"/>
  <c r="D72"/>
  <c r="D70"/>
  <c r="D69"/>
  <c r="D66"/>
  <c r="D65"/>
  <c r="D64"/>
  <c r="D23"/>
  <c r="D62"/>
  <c r="J36"/>
  <c r="J35" s="1"/>
  <c r="D35" s="1"/>
  <c r="D36" l="1"/>
  <c r="D37"/>
  <c r="D46"/>
  <c r="D15"/>
  <c r="D55" l="1"/>
</calcChain>
</file>

<file path=xl/sharedStrings.xml><?xml version="1.0" encoding="utf-8"?>
<sst xmlns="http://schemas.openxmlformats.org/spreadsheetml/2006/main" count="135" uniqueCount="81">
  <si>
    <t>Показатели по поступлениям</t>
  </si>
  <si>
    <t xml:space="preserve">и выплатам учреждения 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</si>
  <si>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</si>
  <si>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</si>
  <si>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</si>
  <si>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</si>
  <si>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</si>
  <si>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</si>
  <si>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субсидии, предоставляемые в соответствии с абзацем вторым пункта 1 статьи 78.1 Бюджетного кодекса Российской Федерации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</si>
  <si>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</si>
  <si>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</si>
  <si>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</si>
  <si>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</si>
  <si>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</si>
  <si>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</si>
  <si>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</si>
  <si>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Родительская плата за отдых детей в лагерях дневного пребывания</t>
  </si>
  <si>
    <t>Доходы от оказания платных услуг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</si>
  <si>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</si>
  <si>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</si>
  <si>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</si>
  <si>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</si>
  <si>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</si>
  <si>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</si>
  <si>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</si>
  <si>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 xml:space="preserve">уплату налогов, сборов и иных платежей, всего 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</si>
  <si>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</si>
  <si>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</si>
  <si>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</si>
  <si>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</si>
  <si>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</si>
  <si>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</si>
  <si>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</si>
  <si>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</si>
  <si>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</si>
  <si>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</si>
  <si>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</si>
  <si>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субсидия на финансовое обеспечение выполнения муниципального задания из бюджета Серовского городского округа</t>
  </si>
  <si>
    <t>субсидии на осуществление капитальных вложений</t>
  </si>
  <si>
    <t>иные субсидии, предоставленные из бюджета, из них</t>
  </si>
  <si>
    <t>Прочая закупка товаров, работ и услуг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</si>
  <si>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</si>
  <si>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</si>
  <si>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</si>
  <si>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</si>
  <si>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</si>
  <si>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>Уплата иных платежей</t>
  </si>
  <si>
    <t>000 0000 0000000000 120</t>
  </si>
  <si>
    <t>000 0000 0000000000 130 72</t>
  </si>
  <si>
    <t>000 0000 0000000000 130 4531</t>
  </si>
  <si>
    <t>000 0000 0000000000 130 4532</t>
  </si>
  <si>
    <t>000 0000 0000000000 130 453201</t>
  </si>
  <si>
    <t>000 0000 0000000000 130</t>
  </si>
  <si>
    <t>000 0000 0000000000 111 72</t>
  </si>
  <si>
    <t>000 0000 0000000000 111 4531</t>
  </si>
  <si>
    <t xml:space="preserve">000 0000 0000000000 111  </t>
  </si>
  <si>
    <t>000 0000 0000000000 112 4531</t>
  </si>
  <si>
    <t>000 0000 0000000000 119 72</t>
  </si>
  <si>
    <t>000 0000 0000000000 119 4531</t>
  </si>
  <si>
    <t xml:space="preserve">000 0000 0000000000 119 213 </t>
  </si>
  <si>
    <t>000 0000 0000000000 853 </t>
  </si>
  <si>
    <t>000 0000 0000000000 244 72</t>
  </si>
  <si>
    <t>000 0000 0000000000 244 4532</t>
  </si>
  <si>
    <t>000 0000 0000000000 244 453201</t>
  </si>
  <si>
    <t>000 0000 0000000000 244</t>
  </si>
  <si>
    <t>000 0000 0000000000 851 72</t>
  </si>
  <si>
    <t>906 0707 08 2 05 1 4000 111 7701</t>
  </si>
  <si>
    <t>906 0702 08 5 10 1 0000 113 </t>
  </si>
  <si>
    <t>906 0707 08 2 05 1 4000 119 7701</t>
  </si>
  <si>
    <t>906 0702 08 1 21 1 0000 244 </t>
  </si>
  <si>
    <t>906 0707 08 2 01 4 5600 244 77</t>
  </si>
  <si>
    <t>906 0707 08 2 05 1 4000 244 7701</t>
  </si>
  <si>
    <t>906 0707 06 2 33 S 0000 244 </t>
  </si>
  <si>
    <t>906 0702 08 1 10 4 5400 244 102</t>
  </si>
  <si>
    <r>
      <t>на</t>
    </r>
    <r>
      <rPr>
        <u/>
        <sz val="11"/>
        <color theme="1"/>
        <rFont val="Times New Roman"/>
        <family val="1"/>
        <charset val="204"/>
      </rPr>
      <t xml:space="preserve"> _________________2019__</t>
    </r>
    <r>
      <rPr>
        <sz val="11"/>
        <color theme="1"/>
        <rFont val="Times New Roman"/>
        <family val="1"/>
        <charset val="204"/>
      </rPr>
      <t xml:space="preserve"> г.</t>
    </r>
  </si>
  <si>
    <t>000 0000 0000000000 111</t>
  </si>
  <si>
    <t>000 0000 0000000000 119</t>
  </si>
  <si>
    <t>000 0000 0000000000 150</t>
  </si>
  <si>
    <t>000 0000 0000000000 150 77</t>
  </si>
  <si>
    <t>000 0000 0000000000 150 7701</t>
  </si>
  <si>
    <t>000 0000 0000000000 150 102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</si>
</sst>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top" wrapText="1" indent="2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 indent="4"/>
    </xf>
    <xf numFmtId="0" fontId="2" fillId="0" borderId="3" xfId="0" applyFont="1" applyBorder="1" applyAlignment="1">
      <alignment horizontal="left" vertical="top" wrapText="1" indent="1"/>
    </xf>
    <xf numFmtId="0" fontId="2" fillId="0" borderId="7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4" fillId="0" borderId="7" xfId="1" applyBorder="1" applyAlignment="1" applyProtection="1">
      <alignment horizontal="center" vertical="top" wrapText="1"/>
    </xf>
    <xf numFmtId="0" fontId="2" fillId="0" borderId="7" xfId="0" applyNumberFormat="1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2" fontId="2" fillId="0" borderId="7" xfId="0" applyNumberFormat="1" applyFont="1" applyBorder="1" applyAlignment="1">
      <alignment horizontal="right" wrapText="1"/>
    </xf>
    <xf numFmtId="4" fontId="2" fillId="0" borderId="7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2" fontId="2" fillId="0" borderId="7" xfId="0" applyNumberFormat="1" applyFont="1" applyFill="1" applyBorder="1" applyAlignment="1">
      <alignment horizontal="right" wrapText="1"/>
    </xf>
    <xf numFmtId="2" fontId="2" fillId="0" borderId="13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right" wrapText="1"/>
    </xf>
    <xf numFmtId="2" fontId="2" fillId="0" borderId="9" xfId="0" applyNumberFormat="1" applyFont="1" applyBorder="1" applyAlignment="1">
      <alignment horizontal="right" wrapText="1"/>
    </xf>
    <xf numFmtId="2" fontId="2" fillId="0" borderId="4" xfId="0" applyNumberFormat="1" applyFont="1" applyBorder="1" applyAlignment="1">
      <alignment horizontal="right" wrapText="1"/>
    </xf>
    <xf numFmtId="2" fontId="2" fillId="0" borderId="12" xfId="0" applyNumberFormat="1" applyFont="1" applyFill="1" applyBorder="1" applyAlignment="1">
      <alignment horizontal="right" wrapText="1"/>
    </xf>
    <xf numFmtId="2" fontId="2" fillId="0" borderId="14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2" fontId="2" fillId="0" borderId="13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2" fontId="2" fillId="0" borderId="9" xfId="0" applyNumberFormat="1" applyFont="1" applyBorder="1" applyAlignment="1">
      <alignment horizontal="right" wrapText="1"/>
    </xf>
    <xf numFmtId="2" fontId="2" fillId="0" borderId="4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0" fontId="2" fillId="0" borderId="3" xfId="0" applyFont="1" applyBorder="1" applyAlignment="1">
      <alignment vertical="top" wrapText="1"/>
    </xf>
    <xf numFmtId="2" fontId="0" fillId="0" borderId="0" xfId="0" applyNumberFormat="1"/>
    <xf numFmtId="2" fontId="2" fillId="0" borderId="9" xfId="0" applyNumberFormat="1" applyFont="1" applyBorder="1" applyAlignment="1">
      <alignment horizontal="right" wrapText="1"/>
    </xf>
    <xf numFmtId="0" fontId="2" fillId="0" borderId="3" xfId="0" applyFont="1" applyBorder="1" applyAlignment="1">
      <alignment vertical="top" wrapText="1"/>
    </xf>
    <xf numFmtId="2" fontId="2" fillId="0" borderId="4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0" fontId="2" fillId="0" borderId="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2" fontId="2" fillId="0" borderId="9" xfId="0" applyNumberFormat="1" applyFont="1" applyBorder="1" applyAlignment="1">
      <alignment horizontal="right" wrapText="1"/>
    </xf>
    <xf numFmtId="2" fontId="2" fillId="0" borderId="4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horizontal="right" wrapText="1"/>
    </xf>
    <xf numFmtId="2" fontId="2" fillId="0" borderId="4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left" vertical="top" wrapText="1" indent="2"/>
    </xf>
    <xf numFmtId="2" fontId="2" fillId="0" borderId="6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" fontId="2" fillId="0" borderId="6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0" fontId="2" fillId="0" borderId="14" xfId="0" applyFont="1" applyBorder="1" applyAlignment="1">
      <alignment horizontal="left" vertical="top" wrapText="1" indent="2"/>
    </xf>
    <xf numFmtId="2" fontId="2" fillId="0" borderId="14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/>
    <xf numFmtId="0" fontId="2" fillId="0" borderId="14" xfId="0" applyFont="1" applyBorder="1" applyAlignment="1">
      <alignment wrapText="1"/>
    </xf>
    <xf numFmtId="2" fontId="2" fillId="0" borderId="9" xfId="0" applyNumberFormat="1" applyFont="1" applyBorder="1" applyAlignment="1">
      <alignment horizontal="right" wrapText="1"/>
    </xf>
    <xf numFmtId="2" fontId="2" fillId="0" borderId="4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horizontal="right" wrapText="1"/>
    </xf>
    <xf numFmtId="2" fontId="2" fillId="0" borderId="4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2" fontId="2" fillId="0" borderId="3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vertical="top" wrapText="1"/>
    </xf>
    <xf numFmtId="2" fontId="2" fillId="0" borderId="8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left" wrapText="1"/>
    </xf>
    <xf numFmtId="2" fontId="2" fillId="0" borderId="5" xfId="0" applyNumberFormat="1" applyFont="1" applyFill="1" applyBorder="1" applyAlignment="1">
      <alignment horizontal="right" wrapText="1"/>
    </xf>
    <xf numFmtId="0" fontId="2" fillId="0" borderId="18" xfId="0" applyFont="1" applyBorder="1" applyAlignment="1">
      <alignment vertical="top" wrapText="1"/>
    </xf>
    <xf numFmtId="0" fontId="2" fillId="0" borderId="9" xfId="0" applyFont="1" applyBorder="1" applyAlignment="1">
      <alignment horizontal="left" wrapText="1"/>
    </xf>
    <xf numFmtId="2" fontId="2" fillId="0" borderId="9" xfId="0" applyNumberFormat="1" applyFont="1" applyFill="1" applyBorder="1" applyAlignment="1">
      <alignment horizontal="right" wrapText="1"/>
    </xf>
    <xf numFmtId="2" fontId="2" fillId="0" borderId="17" xfId="0" applyNumberFormat="1" applyFont="1" applyFill="1" applyBorder="1" applyAlignment="1">
      <alignment horizontal="right" wrapText="1"/>
    </xf>
    <xf numFmtId="49" fontId="2" fillId="0" borderId="9" xfId="0" applyNumberFormat="1" applyFont="1" applyBorder="1" applyAlignment="1">
      <alignment horizontal="left" wrapText="1"/>
    </xf>
    <xf numFmtId="0" fontId="2" fillId="0" borderId="19" xfId="0" applyFont="1" applyBorder="1" applyAlignment="1">
      <alignment vertical="top" wrapText="1"/>
    </xf>
    <xf numFmtId="49" fontId="2" fillId="0" borderId="9" xfId="0" applyNumberFormat="1" applyFont="1" applyBorder="1"/>
    <xf numFmtId="2" fontId="2" fillId="0" borderId="7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horizontal="right" wrapText="1"/>
    </xf>
    <xf numFmtId="2" fontId="2" fillId="0" borderId="4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2" fontId="2" fillId="0" borderId="14" xfId="0" applyNumberFormat="1" applyFont="1" applyBorder="1" applyAlignment="1">
      <alignment horizontal="right" wrapText="1"/>
    </xf>
    <xf numFmtId="0" fontId="2" fillId="0" borderId="20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2" fontId="2" fillId="0" borderId="3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horizontal="right" wrapText="1"/>
    </xf>
    <xf numFmtId="2" fontId="2" fillId="0" borderId="4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 wrapText="1"/>
    </xf>
    <xf numFmtId="2" fontId="2" fillId="0" borderId="6" xfId="0" applyNumberFormat="1" applyFont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right" wrapText="1"/>
    </xf>
    <xf numFmtId="2" fontId="2" fillId="0" borderId="3" xfId="0" applyNumberFormat="1" applyFont="1" applyFill="1" applyBorder="1" applyAlignment="1">
      <alignment horizontal="right" wrapText="1"/>
    </xf>
    <xf numFmtId="2" fontId="2" fillId="0" borderId="14" xfId="0" applyNumberFormat="1" applyFont="1" applyBorder="1" applyAlignment="1">
      <alignment horizontal="right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1" xfId="1" applyBorder="1" applyAlignment="1" applyProtection="1">
      <alignment horizontal="center" vertical="top" wrapText="1"/>
    </xf>
    <xf numFmtId="0" fontId="4" fillId="0" borderId="3" xfId="1" applyBorder="1" applyAlignment="1" applyProtection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/>
    <xf numFmtId="0" fontId="0" fillId="0" borderId="4" xfId="0" applyBorder="1"/>
    <xf numFmtId="0" fontId="2" fillId="0" borderId="10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2" fontId="2" fillId="0" borderId="2" xfId="0" applyNumberFormat="1" applyFont="1" applyBorder="1" applyAlignment="1">
      <alignment horizontal="righ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975D1E0565C867FAE5199B9546E2A98599B4BF59ACB51FB22DF0940ADBB7FDB15C03C67B8B5EX9W3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92"/>
  <sheetViews>
    <sheetView tabSelected="1" workbookViewId="0">
      <selection activeCell="C32" sqref="C32"/>
    </sheetView>
  </sheetViews>
  <sheetFormatPr defaultRowHeight="15"/>
  <cols>
    <col min="1" max="1" width="27" customWidth="1"/>
    <col min="2" max="2" width="7" customWidth="1"/>
    <col min="3" max="3" width="31.7109375" customWidth="1"/>
    <col min="4" max="4" width="14" customWidth="1"/>
    <col min="5" max="5" width="13.42578125" customWidth="1"/>
    <col min="6" max="6" width="16.28515625" customWidth="1"/>
    <col min="7" max="7" width="12.85546875" customWidth="1"/>
    <col min="9" max="9" width="4.7109375" customWidth="1"/>
    <col min="10" max="10" width="9.42578125" bestFit="1" customWidth="1"/>
    <col min="11" max="11" width="3.42578125" customWidth="1"/>
    <col min="12" max="12" width="9.140625" customWidth="1"/>
    <col min="13" max="13" width="0.140625" customWidth="1"/>
    <col min="15" max="15" width="11.5703125" bestFit="1" customWidth="1"/>
    <col min="16" max="16" width="9.28515625" bestFit="1" customWidth="1"/>
  </cols>
  <sheetData>
    <row r="4" spans="1:14">
      <c r="A4" s="1"/>
    </row>
    <row r="5" spans="1:14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4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4">
      <c r="A7" s="124" t="s">
        <v>74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4" ht="15.75" thickBot="1">
      <c r="A8" s="2"/>
    </row>
    <row r="9" spans="1:14" ht="42" customHeight="1" thickBot="1">
      <c r="A9" s="129" t="s">
        <v>2</v>
      </c>
      <c r="B9" s="129" t="s">
        <v>3</v>
      </c>
      <c r="C9" s="129" t="s">
        <v>4</v>
      </c>
      <c r="D9" s="125" t="s">
        <v>5</v>
      </c>
      <c r="E9" s="132"/>
      <c r="F9" s="132"/>
      <c r="G9" s="132"/>
      <c r="H9" s="132"/>
      <c r="I9" s="132"/>
      <c r="J9" s="132"/>
      <c r="K9" s="132"/>
      <c r="L9" s="132"/>
      <c r="M9" s="126"/>
    </row>
    <row r="10" spans="1:14" ht="15.75" thickBot="1">
      <c r="A10" s="130"/>
      <c r="B10" s="130"/>
      <c r="C10" s="130"/>
      <c r="D10" s="129" t="s">
        <v>6</v>
      </c>
      <c r="E10" s="125" t="s">
        <v>7</v>
      </c>
      <c r="F10" s="132"/>
      <c r="G10" s="132"/>
      <c r="H10" s="132"/>
      <c r="I10" s="132"/>
      <c r="J10" s="132"/>
      <c r="K10" s="132"/>
      <c r="L10" s="132"/>
      <c r="M10" s="126"/>
    </row>
    <row r="11" spans="1:14" ht="150.75" customHeight="1" thickBot="1">
      <c r="A11" s="130"/>
      <c r="B11" s="130"/>
      <c r="C11" s="130"/>
      <c r="D11" s="130"/>
      <c r="E11" s="129" t="s">
        <v>37</v>
      </c>
      <c r="F11" s="133" t="s">
        <v>8</v>
      </c>
      <c r="G11" s="129" t="s">
        <v>38</v>
      </c>
      <c r="H11" s="135" t="s">
        <v>9</v>
      </c>
      <c r="I11" s="136"/>
      <c r="J11" s="125" t="s">
        <v>10</v>
      </c>
      <c r="K11" s="139"/>
      <c r="L11" s="139"/>
      <c r="M11" s="140"/>
    </row>
    <row r="12" spans="1:14" ht="15.75" hidden="1" customHeight="1" thickBot="1">
      <c r="A12" s="131"/>
      <c r="B12" s="131"/>
      <c r="C12" s="131"/>
      <c r="D12" s="131"/>
      <c r="E12" s="131"/>
      <c r="F12" s="134"/>
      <c r="G12" s="130"/>
      <c r="H12" s="137"/>
      <c r="I12" s="138"/>
      <c r="J12" s="125" t="s">
        <v>6</v>
      </c>
      <c r="K12" s="126"/>
      <c r="L12" s="125" t="s">
        <v>11</v>
      </c>
      <c r="M12" s="126"/>
    </row>
    <row r="13" spans="1:14" ht="15.75" thickBot="1">
      <c r="A13" s="18"/>
      <c r="B13" s="20"/>
      <c r="C13" s="20"/>
      <c r="D13" s="20"/>
      <c r="E13" s="20"/>
      <c r="F13" s="24"/>
      <c r="G13" s="131"/>
      <c r="H13" s="19"/>
      <c r="I13" s="20"/>
      <c r="J13" s="125" t="s">
        <v>6</v>
      </c>
      <c r="K13" s="126"/>
      <c r="L13" s="125" t="s">
        <v>11</v>
      </c>
      <c r="M13" s="126"/>
    </row>
    <row r="14" spans="1:14" ht="15.75" thickBot="1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23">
        <v>7</v>
      </c>
      <c r="H14" s="125">
        <v>8</v>
      </c>
      <c r="I14" s="126"/>
      <c r="J14" s="125">
        <v>9</v>
      </c>
      <c r="K14" s="126"/>
      <c r="L14" s="125">
        <v>10</v>
      </c>
      <c r="M14" s="126"/>
    </row>
    <row r="15" spans="1:14" ht="29.25" customHeight="1" thickBot="1">
      <c r="A15" s="5" t="s">
        <v>12</v>
      </c>
      <c r="B15" s="6">
        <v>100</v>
      </c>
      <c r="C15" s="6" t="s">
        <v>13</v>
      </c>
      <c r="D15" s="27">
        <f>SUM(E15:K15)</f>
        <v>56378208</v>
      </c>
      <c r="E15" s="27">
        <f>SUM(E19:E24)</f>
        <v>47856558</v>
      </c>
      <c r="F15" s="28">
        <f>SUM(F27)</f>
        <v>7880718</v>
      </c>
      <c r="G15" s="29"/>
      <c r="H15" s="127"/>
      <c r="I15" s="128"/>
      <c r="J15" s="113">
        <f>SUM(J19:K26)+J16</f>
        <v>640932</v>
      </c>
      <c r="K15" s="128"/>
      <c r="L15" s="127"/>
      <c r="M15" s="128"/>
      <c r="N15" s="30"/>
    </row>
    <row r="16" spans="1:14" ht="27.75" customHeight="1">
      <c r="A16" s="9" t="s">
        <v>7</v>
      </c>
      <c r="B16" s="103">
        <v>110</v>
      </c>
      <c r="C16" s="149" t="s">
        <v>47</v>
      </c>
      <c r="D16" s="107">
        <f>SUM(J16)</f>
        <v>191040</v>
      </c>
      <c r="E16" s="107" t="s">
        <v>13</v>
      </c>
      <c r="F16" s="118" t="s">
        <v>13</v>
      </c>
      <c r="G16" s="36"/>
      <c r="H16" s="109" t="s">
        <v>13</v>
      </c>
      <c r="I16" s="110"/>
      <c r="J16" s="109">
        <v>191040</v>
      </c>
      <c r="K16" s="110"/>
      <c r="L16" s="141" t="s">
        <v>13</v>
      </c>
      <c r="M16" s="142"/>
      <c r="N16" s="30"/>
    </row>
    <row r="17" spans="1:16" ht="31.5" customHeight="1" thickBot="1">
      <c r="A17" s="5" t="s">
        <v>14</v>
      </c>
      <c r="B17" s="104"/>
      <c r="C17" s="150"/>
      <c r="D17" s="108"/>
      <c r="E17" s="108"/>
      <c r="F17" s="120"/>
      <c r="G17" s="37"/>
      <c r="H17" s="111"/>
      <c r="I17" s="112"/>
      <c r="J17" s="111"/>
      <c r="K17" s="112"/>
      <c r="L17" s="143"/>
      <c r="M17" s="144"/>
      <c r="N17" s="30"/>
    </row>
    <row r="18" spans="1:16" ht="15.75" thickBot="1">
      <c r="A18" s="5"/>
      <c r="B18" s="7"/>
      <c r="C18" s="7"/>
      <c r="D18" s="31"/>
      <c r="E18" s="31"/>
      <c r="F18" s="32"/>
      <c r="G18" s="33"/>
      <c r="H18" s="127"/>
      <c r="I18" s="128"/>
      <c r="J18" s="127"/>
      <c r="K18" s="128"/>
      <c r="L18" s="127"/>
      <c r="M18" s="128"/>
      <c r="N18" s="30"/>
    </row>
    <row r="19" spans="1:16" ht="21.75" customHeight="1" thickBot="1">
      <c r="A19" s="145" t="s">
        <v>15</v>
      </c>
      <c r="B19" s="6">
        <v>120</v>
      </c>
      <c r="C19" s="25" t="s">
        <v>48</v>
      </c>
      <c r="D19" s="27">
        <f>SUM(E19)</f>
        <v>11578786</v>
      </c>
      <c r="E19" s="27">
        <v>11578786</v>
      </c>
      <c r="F19" s="34" t="s">
        <v>13</v>
      </c>
      <c r="G19" s="35"/>
      <c r="H19" s="113"/>
      <c r="I19" s="114"/>
      <c r="J19" s="113"/>
      <c r="K19" s="114"/>
      <c r="L19" s="113"/>
      <c r="M19" s="114"/>
      <c r="N19" s="30"/>
    </row>
    <row r="20" spans="1:16" ht="18" customHeight="1" thickBot="1">
      <c r="A20" s="146"/>
      <c r="B20" s="6"/>
      <c r="C20" s="17" t="s">
        <v>49</v>
      </c>
      <c r="D20" s="27">
        <f>SUM(E20)</f>
        <v>34286287</v>
      </c>
      <c r="E20" s="27">
        <v>34286287</v>
      </c>
      <c r="F20" s="34"/>
      <c r="G20" s="35"/>
      <c r="H20" s="113"/>
      <c r="I20" s="114"/>
      <c r="J20" s="113"/>
      <c r="K20" s="114"/>
      <c r="L20" s="113"/>
      <c r="M20" s="114"/>
      <c r="N20" s="30"/>
    </row>
    <row r="21" spans="1:16" ht="21.75" customHeight="1" thickBot="1">
      <c r="A21" s="146"/>
      <c r="B21" s="67"/>
      <c r="C21" s="17" t="s">
        <v>50</v>
      </c>
      <c r="D21" s="27">
        <f>E21+F21+G21+H21+J21+L21</f>
        <v>1835470</v>
      </c>
      <c r="E21" s="27">
        <v>1835470</v>
      </c>
      <c r="F21" s="34"/>
      <c r="G21" s="35"/>
      <c r="H21" s="113"/>
      <c r="I21" s="114"/>
      <c r="J21" s="113"/>
      <c r="K21" s="114"/>
      <c r="L21" s="113"/>
      <c r="M21" s="114"/>
      <c r="N21" s="30"/>
    </row>
    <row r="22" spans="1:16" ht="21.75" customHeight="1" thickBot="1">
      <c r="A22" s="147"/>
      <c r="B22" s="68"/>
      <c r="C22" s="17" t="s">
        <v>51</v>
      </c>
      <c r="D22" s="64">
        <f>E22+F22+G22+H22+J22+L22</f>
        <v>156015</v>
      </c>
      <c r="E22" s="64">
        <v>156015</v>
      </c>
      <c r="F22" s="34"/>
      <c r="G22" s="35"/>
      <c r="H22" s="60"/>
      <c r="I22" s="61"/>
      <c r="J22" s="60"/>
      <c r="K22" s="61"/>
      <c r="L22" s="60"/>
      <c r="M22" s="61"/>
      <c r="N22" s="30"/>
    </row>
    <row r="23" spans="1:16" ht="45.75" thickBot="1">
      <c r="A23" s="56" t="s">
        <v>16</v>
      </c>
      <c r="B23" s="7"/>
      <c r="C23" s="17" t="s">
        <v>52</v>
      </c>
      <c r="D23" s="27">
        <f>SUM(E23:K23)</f>
        <v>49681</v>
      </c>
      <c r="E23" s="27">
        <v>0</v>
      </c>
      <c r="F23" s="34"/>
      <c r="G23" s="35"/>
      <c r="H23" s="113"/>
      <c r="I23" s="114"/>
      <c r="J23" s="113">
        <v>49681</v>
      </c>
      <c r="K23" s="114"/>
      <c r="L23" s="113"/>
      <c r="M23" s="114"/>
      <c r="N23" s="30"/>
    </row>
    <row r="24" spans="1:16" ht="30.75" thickBot="1">
      <c r="A24" s="5" t="s">
        <v>17</v>
      </c>
      <c r="B24" s="7"/>
      <c r="C24" s="17" t="s">
        <v>52</v>
      </c>
      <c r="D24" s="27">
        <f>SUM(E24:K24)</f>
        <v>400211</v>
      </c>
      <c r="E24" s="27"/>
      <c r="F24" s="34"/>
      <c r="G24" s="35"/>
      <c r="H24" s="113"/>
      <c r="I24" s="114"/>
      <c r="J24" s="113">
        <v>400211</v>
      </c>
      <c r="K24" s="114"/>
      <c r="L24" s="113"/>
      <c r="M24" s="114"/>
      <c r="N24" s="30"/>
    </row>
    <row r="25" spans="1:16" ht="45.75" thickBot="1">
      <c r="A25" s="5" t="s">
        <v>18</v>
      </c>
      <c r="B25" s="6">
        <v>130</v>
      </c>
      <c r="C25" s="15"/>
      <c r="D25" s="27"/>
      <c r="E25" s="27" t="s">
        <v>13</v>
      </c>
      <c r="F25" s="34" t="s">
        <v>13</v>
      </c>
      <c r="G25" s="35"/>
      <c r="H25" s="113" t="s">
        <v>13</v>
      </c>
      <c r="I25" s="114"/>
      <c r="J25" s="113"/>
      <c r="K25" s="114"/>
      <c r="L25" s="113" t="s">
        <v>13</v>
      </c>
      <c r="M25" s="114"/>
      <c r="N25" s="30"/>
      <c r="O25" s="50"/>
      <c r="P25" s="50"/>
    </row>
    <row r="26" spans="1:16" ht="90.75" thickBot="1">
      <c r="A26" s="5" t="s">
        <v>19</v>
      </c>
      <c r="B26" s="6">
        <v>140</v>
      </c>
      <c r="C26" s="15"/>
      <c r="D26" s="27"/>
      <c r="E26" s="27" t="s">
        <v>13</v>
      </c>
      <c r="F26" s="34" t="s">
        <v>13</v>
      </c>
      <c r="G26" s="35"/>
      <c r="H26" s="113" t="s">
        <v>13</v>
      </c>
      <c r="I26" s="114"/>
      <c r="J26" s="113"/>
      <c r="K26" s="114"/>
      <c r="L26" s="113" t="s">
        <v>13</v>
      </c>
      <c r="M26" s="114"/>
      <c r="N26" s="30"/>
    </row>
    <row r="27" spans="1:16" ht="45.75" thickBot="1">
      <c r="A27" s="49" t="s">
        <v>39</v>
      </c>
      <c r="B27" s="6">
        <v>150</v>
      </c>
      <c r="C27" s="15"/>
      <c r="D27" s="27">
        <f>SUM(F27)</f>
        <v>7880718</v>
      </c>
      <c r="E27" s="27"/>
      <c r="F27" s="34">
        <f>SUM(F28:F31)</f>
        <v>7880718</v>
      </c>
      <c r="G27" s="35"/>
      <c r="H27" s="113" t="s">
        <v>13</v>
      </c>
      <c r="I27" s="114"/>
      <c r="J27" s="113" t="s">
        <v>13</v>
      </c>
      <c r="K27" s="114"/>
      <c r="L27" s="113" t="s">
        <v>13</v>
      </c>
      <c r="M27" s="114"/>
      <c r="N27" s="30"/>
    </row>
    <row r="28" spans="1:16" ht="15.75" thickBot="1">
      <c r="A28" s="49"/>
      <c r="B28" s="21"/>
      <c r="C28" s="17" t="s">
        <v>77</v>
      </c>
      <c r="D28" s="48">
        <f t="shared" ref="D28" si="0">SUM(E28:K28)</f>
        <v>1977340</v>
      </c>
      <c r="E28" s="48"/>
      <c r="F28" s="34">
        <v>1977340</v>
      </c>
      <c r="G28" s="35"/>
      <c r="H28" s="46"/>
      <c r="I28" s="47"/>
      <c r="J28" s="46"/>
      <c r="K28" s="47"/>
      <c r="L28" s="46"/>
      <c r="M28" s="47"/>
      <c r="N28" s="30"/>
    </row>
    <row r="29" spans="1:16" ht="15.75" thickBot="1">
      <c r="A29" s="52"/>
      <c r="B29" s="21"/>
      <c r="C29" s="25" t="s">
        <v>78</v>
      </c>
      <c r="D29" s="54">
        <f>F29</f>
        <v>348111</v>
      </c>
      <c r="E29" s="54"/>
      <c r="F29" s="34">
        <v>348111</v>
      </c>
      <c r="G29" s="35"/>
      <c r="H29" s="51"/>
      <c r="I29" s="53"/>
      <c r="J29" s="51"/>
      <c r="K29" s="53"/>
      <c r="L29" s="51"/>
      <c r="M29" s="53"/>
      <c r="N29" s="30"/>
    </row>
    <row r="30" spans="1:16" ht="15.75" thickBot="1">
      <c r="A30" s="52"/>
      <c r="B30" s="21"/>
      <c r="C30" s="17" t="s">
        <v>79</v>
      </c>
      <c r="D30" s="97">
        <f>F30</f>
        <v>155122</v>
      </c>
      <c r="E30" s="54"/>
      <c r="F30" s="34">
        <v>155122</v>
      </c>
      <c r="G30" s="35"/>
      <c r="H30" s="51"/>
      <c r="I30" s="53"/>
      <c r="J30" s="51"/>
      <c r="K30" s="53"/>
      <c r="L30" s="51"/>
      <c r="M30" s="53"/>
      <c r="N30" s="30"/>
    </row>
    <row r="31" spans="1:16" ht="15.75" thickBot="1">
      <c r="A31" s="55"/>
      <c r="B31" s="21"/>
      <c r="C31" s="17" t="s">
        <v>80</v>
      </c>
      <c r="D31" s="78">
        <v>5400145</v>
      </c>
      <c r="E31" s="78"/>
      <c r="F31" s="34">
        <v>5400145</v>
      </c>
      <c r="G31" s="35"/>
      <c r="H31" s="79"/>
      <c r="I31" s="80"/>
      <c r="J31" s="79"/>
      <c r="K31" s="80"/>
      <c r="L31" s="79"/>
      <c r="M31" s="80"/>
      <c r="N31" s="30"/>
    </row>
    <row r="32" spans="1:16" ht="15.75" thickBot="1">
      <c r="A32" s="5"/>
      <c r="B32" s="6">
        <v>160</v>
      </c>
      <c r="C32" s="15"/>
      <c r="D32" s="27"/>
      <c r="E32" s="27" t="s">
        <v>13</v>
      </c>
      <c r="F32" s="34" t="s">
        <v>13</v>
      </c>
      <c r="G32" s="35"/>
      <c r="H32" s="113" t="s">
        <v>13</v>
      </c>
      <c r="I32" s="114"/>
      <c r="J32" s="113"/>
      <c r="K32" s="114"/>
      <c r="L32" s="113"/>
      <c r="M32" s="114"/>
      <c r="N32" s="30"/>
    </row>
    <row r="33" spans="1:15" ht="30.75" thickBot="1">
      <c r="A33" s="5" t="s">
        <v>20</v>
      </c>
      <c r="B33" s="6">
        <v>180</v>
      </c>
      <c r="C33" s="15" t="s">
        <v>13</v>
      </c>
      <c r="D33" s="27"/>
      <c r="E33" s="27" t="s">
        <v>13</v>
      </c>
      <c r="F33" s="34" t="s">
        <v>13</v>
      </c>
      <c r="G33" s="35"/>
      <c r="H33" s="113" t="s">
        <v>13</v>
      </c>
      <c r="I33" s="114"/>
      <c r="J33" s="113"/>
      <c r="K33" s="114"/>
      <c r="L33" s="113" t="s">
        <v>13</v>
      </c>
      <c r="M33" s="114"/>
      <c r="N33" s="30"/>
      <c r="O33" s="50"/>
    </row>
    <row r="34" spans="1:15" ht="15.75" thickBot="1">
      <c r="A34" s="5"/>
      <c r="B34" s="7"/>
      <c r="C34" s="15"/>
      <c r="D34" s="27"/>
      <c r="E34" s="27"/>
      <c r="F34" s="34"/>
      <c r="G34" s="35"/>
      <c r="H34" s="113"/>
      <c r="I34" s="114"/>
      <c r="J34" s="113"/>
      <c r="K34" s="114"/>
      <c r="L34" s="113"/>
      <c r="M34" s="114"/>
      <c r="N34" s="30"/>
    </row>
    <row r="35" spans="1:15" ht="30.75" thickBot="1">
      <c r="A35" s="5" t="s">
        <v>21</v>
      </c>
      <c r="B35" s="6">
        <v>200</v>
      </c>
      <c r="C35" s="15" t="s">
        <v>13</v>
      </c>
      <c r="D35" s="27">
        <f>SUM(E35:K35)</f>
        <v>56435157.840000004</v>
      </c>
      <c r="E35" s="34">
        <f>SUM(E36+E53+E55+E58+E62+E63)</f>
        <v>47862414.060000002</v>
      </c>
      <c r="F35" s="34">
        <f>SUM(F36+F63+F45)</f>
        <v>7880718</v>
      </c>
      <c r="G35" s="35"/>
      <c r="H35" s="113"/>
      <c r="I35" s="114"/>
      <c r="J35" s="113">
        <f>SUM(J36+J53+J55+J63)</f>
        <v>692025.78</v>
      </c>
      <c r="K35" s="114"/>
      <c r="L35" s="113"/>
      <c r="M35" s="114"/>
      <c r="N35" s="30"/>
    </row>
    <row r="36" spans="1:15" ht="30.75" thickBot="1">
      <c r="A36" s="5" t="s">
        <v>22</v>
      </c>
      <c r="B36" s="6">
        <v>210</v>
      </c>
      <c r="C36" s="15"/>
      <c r="D36" s="27">
        <f>SUM(E36:K36)</f>
        <v>42621944.060000002</v>
      </c>
      <c r="E36" s="34">
        <f>SUM(E46+E44+E37)</f>
        <v>42272495.060000002</v>
      </c>
      <c r="F36" s="34">
        <f>SUM(F37+F46)</f>
        <v>118387</v>
      </c>
      <c r="G36" s="35"/>
      <c r="H36" s="113"/>
      <c r="I36" s="114"/>
      <c r="J36" s="113">
        <f>SUM(J37+J46)</f>
        <v>231062</v>
      </c>
      <c r="K36" s="114"/>
      <c r="L36" s="113"/>
      <c r="M36" s="114"/>
      <c r="N36" s="30"/>
    </row>
    <row r="37" spans="1:15">
      <c r="A37" s="9" t="s">
        <v>23</v>
      </c>
      <c r="B37" s="103">
        <v>211</v>
      </c>
      <c r="C37" s="105"/>
      <c r="D37" s="107">
        <f>SUM(E37:K37)</f>
        <v>32756703</v>
      </c>
      <c r="E37" s="118">
        <f>SUM(E39:E43)</f>
        <v>32488309</v>
      </c>
      <c r="F37" s="118">
        <f>SUM(F42)</f>
        <v>90927</v>
      </c>
      <c r="G37" s="36"/>
      <c r="H37" s="109"/>
      <c r="I37" s="110"/>
      <c r="J37" s="109">
        <f>SUM(J39:K44)</f>
        <v>177467</v>
      </c>
      <c r="K37" s="110"/>
      <c r="L37" s="109"/>
      <c r="M37" s="110"/>
      <c r="N37" s="30"/>
    </row>
    <row r="38" spans="1:15" ht="30.75" thickBot="1">
      <c r="A38" s="65" t="s">
        <v>41</v>
      </c>
      <c r="B38" s="104"/>
      <c r="C38" s="106"/>
      <c r="D38" s="108"/>
      <c r="E38" s="120"/>
      <c r="F38" s="120"/>
      <c r="G38" s="37"/>
      <c r="H38" s="111"/>
      <c r="I38" s="112"/>
      <c r="J38" s="111"/>
      <c r="K38" s="112"/>
      <c r="L38" s="111"/>
      <c r="M38" s="112"/>
      <c r="N38" s="30"/>
    </row>
    <row r="39" spans="1:15" ht="30.75" thickBot="1">
      <c r="A39" s="65" t="s">
        <v>41</v>
      </c>
      <c r="B39" s="6"/>
      <c r="C39" s="15" t="s">
        <v>53</v>
      </c>
      <c r="D39" s="27">
        <f t="shared" ref="D39:D62" si="1">SUM(E39:K39)</f>
        <v>6150788</v>
      </c>
      <c r="E39" s="34">
        <v>6150788</v>
      </c>
      <c r="F39" s="34"/>
      <c r="G39" s="35"/>
      <c r="H39" s="113"/>
      <c r="I39" s="114"/>
      <c r="J39" s="113"/>
      <c r="K39" s="114"/>
      <c r="L39" s="113"/>
      <c r="M39" s="114"/>
      <c r="N39" s="30"/>
    </row>
    <row r="40" spans="1:15" ht="30.75" thickBot="1">
      <c r="A40" s="65" t="s">
        <v>41</v>
      </c>
      <c r="B40" s="21"/>
      <c r="C40" s="15" t="s">
        <v>75</v>
      </c>
      <c r="D40" s="100">
        <v>4498</v>
      </c>
      <c r="E40" s="34">
        <v>4498</v>
      </c>
      <c r="F40" s="34"/>
      <c r="G40" s="35"/>
      <c r="H40" s="98"/>
      <c r="I40" s="99"/>
      <c r="J40" s="98"/>
      <c r="K40" s="99"/>
      <c r="L40" s="98"/>
      <c r="M40" s="99"/>
      <c r="N40" s="30"/>
    </row>
    <row r="41" spans="1:15" ht="30.75" thickBot="1">
      <c r="A41" s="65" t="s">
        <v>41</v>
      </c>
      <c r="B41" s="6"/>
      <c r="C41" s="15" t="s">
        <v>54</v>
      </c>
      <c r="D41" s="27">
        <f t="shared" si="1"/>
        <v>26333023</v>
      </c>
      <c r="E41" s="34">
        <v>26333023</v>
      </c>
      <c r="F41" s="34"/>
      <c r="G41" s="35"/>
      <c r="H41" s="113"/>
      <c r="I41" s="114"/>
      <c r="J41" s="113"/>
      <c r="K41" s="114"/>
      <c r="L41" s="113"/>
      <c r="M41" s="114"/>
      <c r="N41" s="30"/>
      <c r="O41" s="50"/>
    </row>
    <row r="42" spans="1:15" ht="30.75" thickBot="1">
      <c r="A42" s="65" t="s">
        <v>41</v>
      </c>
      <c r="B42" s="67"/>
      <c r="C42" s="16" t="s">
        <v>66</v>
      </c>
      <c r="D42" s="66">
        <f t="shared" si="1"/>
        <v>90927</v>
      </c>
      <c r="E42" s="69"/>
      <c r="F42" s="69">
        <v>90927</v>
      </c>
      <c r="G42" s="70"/>
      <c r="H42" s="62"/>
      <c r="I42" s="63"/>
      <c r="J42" s="62"/>
      <c r="K42" s="63"/>
      <c r="L42" s="62"/>
      <c r="M42" s="63"/>
      <c r="N42" s="30"/>
      <c r="O42" s="50"/>
    </row>
    <row r="43" spans="1:15" ht="30.75" thickBot="1">
      <c r="A43" s="65" t="s">
        <v>41</v>
      </c>
      <c r="B43" s="68"/>
      <c r="C43" s="26" t="s">
        <v>55</v>
      </c>
      <c r="D43" s="41">
        <f t="shared" si="1"/>
        <v>177467</v>
      </c>
      <c r="E43" s="72"/>
      <c r="F43" s="72"/>
      <c r="G43" s="72"/>
      <c r="H43" s="121"/>
      <c r="I43" s="121"/>
      <c r="J43" s="121">
        <v>177467</v>
      </c>
      <c r="K43" s="121"/>
      <c r="L43" s="121"/>
      <c r="M43" s="121"/>
      <c r="N43" s="30"/>
    </row>
    <row r="44" spans="1:15" s="74" customFormat="1" ht="60">
      <c r="A44" s="71" t="s">
        <v>42</v>
      </c>
      <c r="B44" s="68"/>
      <c r="C44" s="26" t="s">
        <v>56</v>
      </c>
      <c r="D44" s="41">
        <f t="shared" si="1"/>
        <v>690</v>
      </c>
      <c r="E44" s="72">
        <v>690</v>
      </c>
      <c r="F44" s="72"/>
      <c r="G44" s="72"/>
      <c r="H44" s="121"/>
      <c r="I44" s="121"/>
      <c r="J44" s="121"/>
      <c r="K44" s="121"/>
      <c r="L44" s="121"/>
      <c r="M44" s="121"/>
      <c r="N44" s="73"/>
    </row>
    <row r="45" spans="1:15" s="74" customFormat="1" ht="120">
      <c r="A45" s="71" t="s">
        <v>43</v>
      </c>
      <c r="B45" s="68"/>
      <c r="C45" s="26" t="s">
        <v>67</v>
      </c>
      <c r="D45" s="101">
        <f t="shared" si="1"/>
        <v>113200</v>
      </c>
      <c r="E45" s="72"/>
      <c r="F45" s="72">
        <v>113200</v>
      </c>
      <c r="G45" s="72"/>
      <c r="H45" s="148"/>
      <c r="I45" s="148"/>
      <c r="J45" s="148"/>
      <c r="K45" s="148"/>
      <c r="L45" s="101"/>
      <c r="M45" s="101"/>
      <c r="N45" s="73"/>
    </row>
    <row r="46" spans="1:15" s="74" customFormat="1">
      <c r="A46" s="71"/>
      <c r="B46" s="68">
        <v>213</v>
      </c>
      <c r="C46" s="26"/>
      <c r="D46" s="101">
        <f t="shared" si="1"/>
        <v>9864551.0600000005</v>
      </c>
      <c r="E46" s="72">
        <f>SUM(E47:E51)</f>
        <v>9783496.0600000005</v>
      </c>
      <c r="F46" s="72">
        <f>SUM(F50)</f>
        <v>27460</v>
      </c>
      <c r="G46" s="72"/>
      <c r="H46" s="121"/>
      <c r="I46" s="121"/>
      <c r="J46" s="121">
        <f>SUM(J47:K51)</f>
        <v>53595</v>
      </c>
      <c r="K46" s="121"/>
      <c r="L46" s="121"/>
      <c r="M46" s="121"/>
      <c r="N46" s="73"/>
    </row>
    <row r="47" spans="1:15" s="74" customFormat="1" ht="75">
      <c r="A47" s="56" t="s">
        <v>44</v>
      </c>
      <c r="B47" s="75"/>
      <c r="C47" s="26" t="s">
        <v>57</v>
      </c>
      <c r="D47" s="101">
        <f t="shared" si="1"/>
        <v>1829564</v>
      </c>
      <c r="E47" s="72">
        <v>1829564</v>
      </c>
      <c r="F47" s="72"/>
      <c r="G47" s="72"/>
      <c r="H47" s="121"/>
      <c r="I47" s="121"/>
      <c r="J47" s="121"/>
      <c r="K47" s="121"/>
      <c r="L47" s="121"/>
      <c r="M47" s="121"/>
      <c r="N47" s="73"/>
    </row>
    <row r="48" spans="1:15" s="74" customFormat="1" ht="75">
      <c r="A48" s="56" t="s">
        <v>44</v>
      </c>
      <c r="B48" s="75"/>
      <c r="C48" s="26" t="s">
        <v>76</v>
      </c>
      <c r="D48" s="101">
        <v>1358.06</v>
      </c>
      <c r="E48" s="72">
        <v>1358.06</v>
      </c>
      <c r="F48" s="72"/>
      <c r="G48" s="72"/>
      <c r="H48" s="122"/>
      <c r="I48" s="123"/>
      <c r="J48" s="122"/>
      <c r="K48" s="123"/>
      <c r="L48" s="101"/>
      <c r="M48" s="101"/>
      <c r="N48" s="73"/>
    </row>
    <row r="49" spans="1:15" ht="75.75" thickBot="1">
      <c r="A49" s="102" t="s">
        <v>44</v>
      </c>
      <c r="B49" s="7"/>
      <c r="C49" s="15" t="s">
        <v>58</v>
      </c>
      <c r="D49" s="27">
        <f t="shared" si="1"/>
        <v>7952574</v>
      </c>
      <c r="E49" s="34">
        <v>7952574</v>
      </c>
      <c r="F49" s="34"/>
      <c r="G49" s="35"/>
      <c r="H49" s="111"/>
      <c r="I49" s="112"/>
      <c r="J49" s="111"/>
      <c r="K49" s="112"/>
      <c r="L49" s="111"/>
      <c r="M49" s="112"/>
      <c r="N49" s="30"/>
    </row>
    <row r="50" spans="1:15" ht="75.75" thickBot="1">
      <c r="A50" s="56" t="s">
        <v>44</v>
      </c>
      <c r="B50" s="22"/>
      <c r="C50" s="15" t="s">
        <v>68</v>
      </c>
      <c r="D50" s="27">
        <f t="shared" si="1"/>
        <v>27460</v>
      </c>
      <c r="E50" s="34"/>
      <c r="F50" s="34">
        <v>27460</v>
      </c>
      <c r="G50" s="35"/>
      <c r="H50" s="38"/>
      <c r="I50" s="39"/>
      <c r="J50" s="38"/>
      <c r="K50" s="39"/>
      <c r="L50" s="38"/>
      <c r="M50" s="39"/>
      <c r="N50" s="30"/>
    </row>
    <row r="51" spans="1:15" ht="75.75" thickBot="1">
      <c r="A51" s="56" t="s">
        <v>44</v>
      </c>
      <c r="B51" s="6"/>
      <c r="C51" s="15" t="s">
        <v>59</v>
      </c>
      <c r="D51" s="27">
        <f t="shared" si="1"/>
        <v>53595</v>
      </c>
      <c r="E51" s="34"/>
      <c r="F51" s="34"/>
      <c r="G51" s="35"/>
      <c r="H51" s="113"/>
      <c r="I51" s="114"/>
      <c r="J51" s="113">
        <v>53595</v>
      </c>
      <c r="K51" s="114"/>
      <c r="L51" s="113"/>
      <c r="M51" s="114"/>
      <c r="N51" s="30"/>
    </row>
    <row r="52" spans="1:15" ht="15.75" thickBot="1">
      <c r="A52" s="5"/>
      <c r="B52" s="7"/>
      <c r="C52" s="15"/>
      <c r="D52" s="27">
        <f t="shared" si="1"/>
        <v>0</v>
      </c>
      <c r="E52" s="34"/>
      <c r="F52" s="34"/>
      <c r="G52" s="35"/>
      <c r="H52" s="113"/>
      <c r="I52" s="114"/>
      <c r="J52" s="113"/>
      <c r="K52" s="114"/>
      <c r="L52" s="113"/>
      <c r="M52" s="114"/>
      <c r="N52" s="30"/>
    </row>
    <row r="53" spans="1:15" ht="30.75" thickBot="1">
      <c r="A53" s="5" t="s">
        <v>24</v>
      </c>
      <c r="B53" s="6">
        <v>220</v>
      </c>
      <c r="C53" s="15"/>
      <c r="D53" s="27">
        <f t="shared" si="1"/>
        <v>0</v>
      </c>
      <c r="E53" s="34"/>
      <c r="F53" s="34"/>
      <c r="G53" s="35"/>
      <c r="H53" s="113"/>
      <c r="I53" s="114"/>
      <c r="J53" s="113"/>
      <c r="K53" s="114"/>
      <c r="L53" s="113"/>
      <c r="M53" s="114"/>
      <c r="N53" s="30"/>
    </row>
    <row r="54" spans="1:15" ht="15.75" thickBot="1">
      <c r="A54" s="11" t="s">
        <v>23</v>
      </c>
      <c r="B54" s="7"/>
      <c r="C54" s="15"/>
      <c r="D54" s="27">
        <f t="shared" si="1"/>
        <v>0</v>
      </c>
      <c r="E54" s="34"/>
      <c r="F54" s="34"/>
      <c r="G54" s="35"/>
      <c r="H54" s="113"/>
      <c r="I54" s="114"/>
      <c r="J54" s="113"/>
      <c r="K54" s="114"/>
      <c r="L54" s="113"/>
      <c r="M54" s="114"/>
      <c r="N54" s="30"/>
    </row>
    <row r="55" spans="1:15" ht="30.75" thickBot="1">
      <c r="A55" s="5" t="s">
        <v>25</v>
      </c>
      <c r="B55" s="6">
        <v>230</v>
      </c>
      <c r="C55" s="15"/>
      <c r="D55" s="27">
        <f t="shared" si="1"/>
        <v>265660</v>
      </c>
      <c r="E55" s="34">
        <f>SUM(E57:E60)</f>
        <v>255660</v>
      </c>
      <c r="F55" s="34"/>
      <c r="G55" s="35"/>
      <c r="H55" s="113"/>
      <c r="I55" s="114"/>
      <c r="J55" s="113">
        <f>SUM(J56:K60)</f>
        <v>10000</v>
      </c>
      <c r="K55" s="114"/>
      <c r="L55" s="113"/>
      <c r="M55" s="114"/>
      <c r="N55" s="30"/>
    </row>
    <row r="56" spans="1:15" ht="15.75" thickBot="1">
      <c r="A56" s="11" t="s">
        <v>23</v>
      </c>
      <c r="B56" s="7"/>
      <c r="C56" s="15"/>
      <c r="D56" s="27">
        <f t="shared" si="1"/>
        <v>0</v>
      </c>
      <c r="E56" s="34"/>
      <c r="F56" s="34"/>
      <c r="G56" s="35"/>
      <c r="H56" s="113"/>
      <c r="I56" s="114"/>
      <c r="J56" s="113"/>
      <c r="K56" s="114"/>
      <c r="L56" s="113"/>
      <c r="M56" s="114"/>
      <c r="N56" s="30"/>
    </row>
    <row r="57" spans="1:15" ht="45.75" thickBot="1">
      <c r="A57" s="12" t="s">
        <v>45</v>
      </c>
      <c r="B57" s="7"/>
      <c r="C57" s="17" t="s">
        <v>65</v>
      </c>
      <c r="D57" s="27">
        <f t="shared" si="1"/>
        <v>255660</v>
      </c>
      <c r="E57" s="34">
        <v>255660</v>
      </c>
      <c r="F57" s="34"/>
      <c r="G57" s="35"/>
      <c r="H57" s="113"/>
      <c r="I57" s="114"/>
      <c r="J57" s="113"/>
      <c r="K57" s="114"/>
      <c r="L57" s="113"/>
      <c r="M57" s="114"/>
      <c r="N57" s="30"/>
    </row>
    <row r="58" spans="1:15">
      <c r="A58" s="103" t="s">
        <v>46</v>
      </c>
      <c r="B58" s="103"/>
      <c r="C58" s="105" t="s">
        <v>60</v>
      </c>
      <c r="D58" s="107">
        <f t="shared" si="1"/>
        <v>10000</v>
      </c>
      <c r="E58" s="118"/>
      <c r="F58" s="118"/>
      <c r="G58" s="36"/>
      <c r="H58" s="109"/>
      <c r="I58" s="110"/>
      <c r="J58" s="109">
        <v>10000</v>
      </c>
      <c r="K58" s="110"/>
      <c r="L58" s="109"/>
      <c r="M58" s="110"/>
      <c r="N58" s="30"/>
    </row>
    <row r="59" spans="1:15">
      <c r="A59" s="151"/>
      <c r="B59" s="151"/>
      <c r="C59" s="152"/>
      <c r="D59" s="153"/>
      <c r="E59" s="119"/>
      <c r="F59" s="119"/>
      <c r="G59" s="40"/>
      <c r="H59" s="116"/>
      <c r="I59" s="117"/>
      <c r="J59" s="116"/>
      <c r="K59" s="117"/>
      <c r="L59" s="116"/>
      <c r="M59" s="117"/>
      <c r="N59" s="30"/>
    </row>
    <row r="60" spans="1:15" ht="15.75" thickBot="1">
      <c r="A60" s="104"/>
      <c r="B60" s="104"/>
      <c r="C60" s="106"/>
      <c r="D60" s="108"/>
      <c r="E60" s="120"/>
      <c r="F60" s="120"/>
      <c r="G60" s="37"/>
      <c r="H60" s="111"/>
      <c r="I60" s="112"/>
      <c r="J60" s="111"/>
      <c r="K60" s="112"/>
      <c r="L60" s="111"/>
      <c r="M60" s="112"/>
      <c r="N60" s="30"/>
    </row>
    <row r="61" spans="1:15" ht="15.75" thickBot="1">
      <c r="A61" s="5"/>
      <c r="B61" s="7">
        <v>240</v>
      </c>
      <c r="C61" s="15"/>
      <c r="D61" s="27">
        <f t="shared" si="1"/>
        <v>0</v>
      </c>
      <c r="E61" s="34"/>
      <c r="F61" s="34"/>
      <c r="G61" s="35"/>
      <c r="H61" s="113"/>
      <c r="I61" s="114"/>
      <c r="J61" s="113"/>
      <c r="K61" s="114"/>
      <c r="L61" s="113"/>
      <c r="M61" s="114"/>
      <c r="N61" s="30"/>
    </row>
    <row r="62" spans="1:15" ht="45.75" thickBot="1">
      <c r="A62" s="5" t="s">
        <v>26</v>
      </c>
      <c r="B62" s="6">
        <v>250</v>
      </c>
      <c r="C62" s="15"/>
      <c r="D62" s="27">
        <f t="shared" si="1"/>
        <v>0</v>
      </c>
      <c r="E62" s="34">
        <v>0</v>
      </c>
      <c r="F62" s="34"/>
      <c r="G62" s="35"/>
      <c r="H62" s="113"/>
      <c r="I62" s="114"/>
      <c r="J62" s="113"/>
      <c r="K62" s="114"/>
      <c r="L62" s="113"/>
      <c r="M62" s="114"/>
      <c r="N62" s="30"/>
    </row>
    <row r="63" spans="1:15" ht="30.75" thickBot="1">
      <c r="A63" s="5" t="s">
        <v>27</v>
      </c>
      <c r="B63" s="6">
        <v>260</v>
      </c>
      <c r="C63" s="15" t="s">
        <v>13</v>
      </c>
      <c r="D63" s="27">
        <f>SUM(E63:K63)</f>
        <v>13434353.779999999</v>
      </c>
      <c r="E63" s="34">
        <f>SUM(E64:E72)</f>
        <v>5334259</v>
      </c>
      <c r="F63" s="34">
        <f>SUM(F64:F72)</f>
        <v>7649131</v>
      </c>
      <c r="G63" s="35"/>
      <c r="H63" s="113"/>
      <c r="I63" s="114"/>
      <c r="J63" s="113">
        <f>SUM(J65:K80)</f>
        <v>450963.78</v>
      </c>
      <c r="K63" s="114"/>
      <c r="L63" s="113"/>
      <c r="M63" s="114"/>
      <c r="N63" s="30"/>
      <c r="O63" s="50"/>
    </row>
    <row r="64" spans="1:15" ht="30.75" thickBot="1">
      <c r="A64" s="55" t="s">
        <v>40</v>
      </c>
      <c r="B64" s="7"/>
      <c r="C64" s="15" t="s">
        <v>61</v>
      </c>
      <c r="D64" s="27">
        <f t="shared" ref="D64:D72" si="2">SUM(E64:K64)</f>
        <v>3342774</v>
      </c>
      <c r="E64" s="34">
        <v>3342774</v>
      </c>
      <c r="F64" s="34"/>
      <c r="G64" s="35"/>
      <c r="H64" s="113"/>
      <c r="I64" s="114"/>
      <c r="J64" s="113"/>
      <c r="K64" s="114"/>
      <c r="L64" s="113"/>
      <c r="M64" s="114"/>
      <c r="N64" s="30"/>
    </row>
    <row r="65" spans="1:14" ht="30.75" thickBot="1">
      <c r="A65" s="55" t="s">
        <v>40</v>
      </c>
      <c r="B65" s="13"/>
      <c r="C65" s="15" t="s">
        <v>62</v>
      </c>
      <c r="D65" s="27">
        <f t="shared" si="2"/>
        <v>1835470</v>
      </c>
      <c r="E65" s="34">
        <v>1835470</v>
      </c>
      <c r="F65" s="34"/>
      <c r="G65" s="35"/>
      <c r="H65" s="113"/>
      <c r="I65" s="114"/>
      <c r="J65" s="113"/>
      <c r="K65" s="114"/>
      <c r="L65" s="113"/>
      <c r="M65" s="114"/>
      <c r="N65" s="30"/>
    </row>
    <row r="66" spans="1:14" ht="30.75" thickBot="1">
      <c r="A66" s="55" t="s">
        <v>40</v>
      </c>
      <c r="B66" s="13"/>
      <c r="C66" s="15" t="s">
        <v>63</v>
      </c>
      <c r="D66" s="27">
        <f t="shared" si="2"/>
        <v>156015</v>
      </c>
      <c r="E66" s="34">
        <v>156015</v>
      </c>
      <c r="F66" s="34"/>
      <c r="G66" s="35"/>
      <c r="H66" s="113"/>
      <c r="I66" s="114"/>
      <c r="J66" s="113"/>
      <c r="K66" s="114"/>
      <c r="L66" s="113"/>
      <c r="M66" s="114"/>
      <c r="N66" s="30"/>
    </row>
    <row r="67" spans="1:14" ht="30.75" thickBot="1">
      <c r="A67" s="55" t="s">
        <v>40</v>
      </c>
      <c r="B67" s="13"/>
      <c r="C67" s="15" t="s">
        <v>69</v>
      </c>
      <c r="D67" s="59">
        <f t="shared" si="2"/>
        <v>1791240</v>
      </c>
      <c r="E67" s="34"/>
      <c r="F67" s="34">
        <v>1791240</v>
      </c>
      <c r="G67" s="35"/>
      <c r="H67" s="57"/>
      <c r="I67" s="58"/>
      <c r="J67" s="57"/>
      <c r="K67" s="58"/>
      <c r="L67" s="57"/>
      <c r="M67" s="58"/>
      <c r="N67" s="30"/>
    </row>
    <row r="68" spans="1:14" ht="30.75" thickBot="1">
      <c r="A68" s="55" t="s">
        <v>40</v>
      </c>
      <c r="B68" s="13"/>
      <c r="C68" s="17" t="s">
        <v>70</v>
      </c>
      <c r="D68" s="64">
        <f>SUM(E68:K68)</f>
        <v>348111</v>
      </c>
      <c r="E68" s="34"/>
      <c r="F68" s="34">
        <v>348111</v>
      </c>
      <c r="G68" s="35"/>
      <c r="H68" s="60"/>
      <c r="I68" s="61"/>
      <c r="J68" s="60"/>
      <c r="K68" s="61"/>
      <c r="L68" s="60"/>
      <c r="M68" s="61"/>
      <c r="N68" s="30"/>
    </row>
    <row r="69" spans="1:14" ht="30.75" thickBot="1">
      <c r="A69" s="85" t="s">
        <v>40</v>
      </c>
      <c r="B69" s="87"/>
      <c r="C69" s="88" t="s">
        <v>71</v>
      </c>
      <c r="D69" s="81">
        <f t="shared" si="2"/>
        <v>36735</v>
      </c>
      <c r="E69" s="89"/>
      <c r="F69" s="89">
        <v>36735</v>
      </c>
      <c r="G69" s="70"/>
      <c r="H69" s="113"/>
      <c r="I69" s="114"/>
      <c r="J69" s="113"/>
      <c r="K69" s="114"/>
      <c r="L69" s="113"/>
      <c r="M69" s="114"/>
      <c r="N69" s="30"/>
    </row>
    <row r="70" spans="1:14" ht="30.75" thickBot="1">
      <c r="A70" s="85" t="s">
        <v>40</v>
      </c>
      <c r="B70" s="90"/>
      <c r="C70" s="91" t="s">
        <v>72</v>
      </c>
      <c r="D70" s="82">
        <f t="shared" si="2"/>
        <v>72900</v>
      </c>
      <c r="E70" s="92"/>
      <c r="F70" s="93">
        <v>72900</v>
      </c>
      <c r="G70" s="83"/>
      <c r="H70" s="115"/>
      <c r="I70" s="114"/>
      <c r="J70" s="113"/>
      <c r="K70" s="114"/>
      <c r="L70" s="113"/>
      <c r="M70" s="114"/>
      <c r="N70" s="30"/>
    </row>
    <row r="71" spans="1:14" ht="30.75" thickBot="1">
      <c r="A71" s="85" t="s">
        <v>40</v>
      </c>
      <c r="B71" s="90"/>
      <c r="C71" s="94" t="s">
        <v>73</v>
      </c>
      <c r="D71" s="82">
        <v>5400145</v>
      </c>
      <c r="E71" s="92"/>
      <c r="F71" s="93">
        <v>5400145</v>
      </c>
      <c r="G71" s="93"/>
      <c r="H71" s="86"/>
      <c r="I71" s="77"/>
      <c r="J71" s="76"/>
      <c r="K71" s="77"/>
      <c r="L71" s="76"/>
      <c r="M71" s="77"/>
      <c r="N71" s="30"/>
    </row>
    <row r="72" spans="1:14" ht="30.75" thickBot="1">
      <c r="A72" s="85" t="s">
        <v>40</v>
      </c>
      <c r="B72" s="95"/>
      <c r="C72" s="96" t="s">
        <v>64</v>
      </c>
      <c r="D72" s="82">
        <f t="shared" si="2"/>
        <v>450963.78</v>
      </c>
      <c r="E72" s="92"/>
      <c r="F72" s="93"/>
      <c r="G72" s="84"/>
      <c r="H72" s="86"/>
      <c r="I72" s="39"/>
      <c r="J72" s="113">
        <v>450963.78</v>
      </c>
      <c r="K72" s="114"/>
      <c r="L72" s="38"/>
      <c r="M72" s="39"/>
      <c r="N72" s="30"/>
    </row>
    <row r="73" spans="1:14" ht="31.5" customHeight="1" thickBot="1">
      <c r="A73" s="5" t="s">
        <v>28</v>
      </c>
      <c r="B73" s="6">
        <v>300</v>
      </c>
      <c r="C73" s="15" t="s">
        <v>13</v>
      </c>
      <c r="D73" s="27"/>
      <c r="E73" s="27"/>
      <c r="F73" s="34"/>
      <c r="G73" s="35"/>
      <c r="H73" s="113"/>
      <c r="I73" s="114"/>
      <c r="J73" s="113"/>
      <c r="K73" s="114"/>
      <c r="L73" s="113"/>
      <c r="M73" s="114"/>
      <c r="N73" s="30"/>
    </row>
    <row r="74" spans="1:14">
      <c r="A74" s="10" t="s">
        <v>23</v>
      </c>
      <c r="B74" s="103">
        <v>310</v>
      </c>
      <c r="C74" s="105"/>
      <c r="D74" s="107"/>
      <c r="E74" s="107"/>
      <c r="F74" s="107"/>
      <c r="G74" s="42"/>
      <c r="H74" s="109"/>
      <c r="I74" s="110"/>
      <c r="J74" s="109"/>
      <c r="K74" s="110"/>
      <c r="L74" s="109"/>
      <c r="M74" s="110"/>
      <c r="N74" s="30"/>
    </row>
    <row r="75" spans="1:14" ht="30.75" thickBot="1">
      <c r="A75" s="55" t="s">
        <v>29</v>
      </c>
      <c r="B75" s="104"/>
      <c r="C75" s="106"/>
      <c r="D75" s="108"/>
      <c r="E75" s="108"/>
      <c r="F75" s="108"/>
      <c r="G75" s="43"/>
      <c r="H75" s="111"/>
      <c r="I75" s="112"/>
      <c r="J75" s="111"/>
      <c r="K75" s="112"/>
      <c r="L75" s="111"/>
      <c r="M75" s="112"/>
      <c r="N75" s="30"/>
    </row>
    <row r="76" spans="1:14" ht="15.75" thickBot="1">
      <c r="A76" s="5" t="s">
        <v>30</v>
      </c>
      <c r="B76" s="6">
        <v>320</v>
      </c>
      <c r="C76" s="15"/>
      <c r="D76" s="27"/>
      <c r="E76" s="27"/>
      <c r="F76" s="27"/>
      <c r="G76" s="44"/>
      <c r="H76" s="113"/>
      <c r="I76" s="114"/>
      <c r="J76" s="113"/>
      <c r="K76" s="114"/>
      <c r="L76" s="113"/>
      <c r="M76" s="114"/>
      <c r="N76" s="30"/>
    </row>
    <row r="77" spans="1:14" ht="30.75" thickBot="1">
      <c r="A77" s="5" t="s">
        <v>31</v>
      </c>
      <c r="B77" s="6">
        <v>400</v>
      </c>
      <c r="C77" s="15"/>
      <c r="D77" s="27"/>
      <c r="E77" s="27"/>
      <c r="F77" s="27"/>
      <c r="G77" s="44"/>
      <c r="H77" s="113"/>
      <c r="I77" s="114"/>
      <c r="J77" s="113"/>
      <c r="K77" s="114"/>
      <c r="L77" s="113"/>
      <c r="M77" s="114"/>
      <c r="N77" s="30"/>
    </row>
    <row r="78" spans="1:14">
      <c r="A78" s="10" t="s">
        <v>32</v>
      </c>
      <c r="B78" s="103">
        <v>410</v>
      </c>
      <c r="C78" s="105"/>
      <c r="D78" s="107"/>
      <c r="E78" s="107"/>
      <c r="F78" s="107"/>
      <c r="G78" s="42"/>
      <c r="H78" s="109"/>
      <c r="I78" s="110"/>
      <c r="J78" s="109"/>
      <c r="K78" s="110"/>
      <c r="L78" s="109"/>
      <c r="M78" s="110"/>
      <c r="N78" s="30"/>
    </row>
    <row r="79" spans="1:14" ht="30.75" thickBot="1">
      <c r="A79" s="5" t="s">
        <v>33</v>
      </c>
      <c r="B79" s="104"/>
      <c r="C79" s="106"/>
      <c r="D79" s="108"/>
      <c r="E79" s="108"/>
      <c r="F79" s="108"/>
      <c r="G79" s="43"/>
      <c r="H79" s="111"/>
      <c r="I79" s="112"/>
      <c r="J79" s="111"/>
      <c r="K79" s="112"/>
      <c r="L79" s="111"/>
      <c r="M79" s="112"/>
      <c r="N79" s="30"/>
    </row>
    <row r="80" spans="1:14" ht="15.75" thickBot="1">
      <c r="A80" s="5" t="s">
        <v>34</v>
      </c>
      <c r="B80" s="6">
        <v>420</v>
      </c>
      <c r="C80" s="15"/>
      <c r="D80" s="27"/>
      <c r="E80" s="27"/>
      <c r="F80" s="27"/>
      <c r="G80" s="44"/>
      <c r="H80" s="113"/>
      <c r="I80" s="114"/>
      <c r="J80" s="113"/>
      <c r="K80" s="114"/>
      <c r="L80" s="113"/>
      <c r="M80" s="114"/>
      <c r="N80" s="30"/>
    </row>
    <row r="81" spans="1:14" ht="30.75" thickBot="1">
      <c r="A81" s="5" t="s">
        <v>35</v>
      </c>
      <c r="B81" s="6">
        <v>500</v>
      </c>
      <c r="C81" s="15" t="s">
        <v>13</v>
      </c>
      <c r="D81" s="27">
        <v>56949.84</v>
      </c>
      <c r="E81" s="27">
        <v>5856.06</v>
      </c>
      <c r="F81" s="27"/>
      <c r="G81" s="44"/>
      <c r="H81" s="113"/>
      <c r="I81" s="114"/>
      <c r="J81" s="113">
        <v>51093.78</v>
      </c>
      <c r="K81" s="114"/>
      <c r="L81" s="113"/>
      <c r="M81" s="114"/>
      <c r="N81" s="30"/>
    </row>
    <row r="82" spans="1:14" ht="30.75" thickBot="1">
      <c r="A82" s="5" t="s">
        <v>36</v>
      </c>
      <c r="B82" s="6">
        <v>600</v>
      </c>
      <c r="C82" s="15" t="s">
        <v>13</v>
      </c>
      <c r="D82" s="27"/>
      <c r="E82" s="27"/>
      <c r="F82" s="27"/>
      <c r="G82" s="27"/>
      <c r="H82" s="113"/>
      <c r="I82" s="114"/>
      <c r="J82" s="113"/>
      <c r="K82" s="114"/>
      <c r="L82" s="113"/>
      <c r="M82" s="114"/>
      <c r="N82" s="30"/>
    </row>
    <row r="83" spans="1:14">
      <c r="A83" s="8"/>
      <c r="B83" s="8"/>
      <c r="C83" s="8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30"/>
    </row>
    <row r="84" spans="1:14">
      <c r="A84" s="14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>
      <c r="A85" s="14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>
      <c r="A86" s="14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>
      <c r="A87" s="14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>
      <c r="A88" s="14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>
      <c r="A89" s="14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>
      <c r="A90" s="14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</sheetData>
  <mergeCells count="197">
    <mergeCell ref="A19:A22"/>
    <mergeCell ref="H45:I45"/>
    <mergeCell ref="J45:K45"/>
    <mergeCell ref="J72:K72"/>
    <mergeCell ref="B16:B17"/>
    <mergeCell ref="C16:C17"/>
    <mergeCell ref="D16:D17"/>
    <mergeCell ref="E16:E17"/>
    <mergeCell ref="F16:F17"/>
    <mergeCell ref="A58:A60"/>
    <mergeCell ref="H23:I23"/>
    <mergeCell ref="J23:K23"/>
    <mergeCell ref="H32:I32"/>
    <mergeCell ref="J32:K32"/>
    <mergeCell ref="H35:I35"/>
    <mergeCell ref="J35:K35"/>
    <mergeCell ref="J37:K38"/>
    <mergeCell ref="H43:I43"/>
    <mergeCell ref="J43:K43"/>
    <mergeCell ref="H54:I54"/>
    <mergeCell ref="J54:K54"/>
    <mergeCell ref="B58:B60"/>
    <mergeCell ref="C58:C60"/>
    <mergeCell ref="D58:D60"/>
    <mergeCell ref="L23:M23"/>
    <mergeCell ref="H24:I24"/>
    <mergeCell ref="J24:K24"/>
    <mergeCell ref="L24:M24"/>
    <mergeCell ref="H19:I19"/>
    <mergeCell ref="J19:K19"/>
    <mergeCell ref="L19:M19"/>
    <mergeCell ref="H16:I17"/>
    <mergeCell ref="H27:I27"/>
    <mergeCell ref="L16:M17"/>
    <mergeCell ref="H18:I18"/>
    <mergeCell ref="J18:K18"/>
    <mergeCell ref="L18:M18"/>
    <mergeCell ref="H20:I20"/>
    <mergeCell ref="J20:K20"/>
    <mergeCell ref="L20:M20"/>
    <mergeCell ref="H21:I21"/>
    <mergeCell ref="J21:K21"/>
    <mergeCell ref="L21:M21"/>
    <mergeCell ref="J16:K17"/>
    <mergeCell ref="A5:M5"/>
    <mergeCell ref="A6:M6"/>
    <mergeCell ref="A7:M7"/>
    <mergeCell ref="J12:K12"/>
    <mergeCell ref="L12:M12"/>
    <mergeCell ref="H14:I14"/>
    <mergeCell ref="J14:K14"/>
    <mergeCell ref="L14:M14"/>
    <mergeCell ref="H15:I15"/>
    <mergeCell ref="J15:K15"/>
    <mergeCell ref="L15:M15"/>
    <mergeCell ref="A9:A12"/>
    <mergeCell ref="B9:B12"/>
    <mergeCell ref="C9:C12"/>
    <mergeCell ref="D9:M9"/>
    <mergeCell ref="D10:D12"/>
    <mergeCell ref="E10:M10"/>
    <mergeCell ref="E11:E12"/>
    <mergeCell ref="F11:F12"/>
    <mergeCell ref="G11:G13"/>
    <mergeCell ref="H11:I12"/>
    <mergeCell ref="J11:M11"/>
    <mergeCell ref="J13:K13"/>
    <mergeCell ref="L13:M13"/>
    <mergeCell ref="L32:M32"/>
    <mergeCell ref="H25:I25"/>
    <mergeCell ref="J25:K25"/>
    <mergeCell ref="L25:M25"/>
    <mergeCell ref="H26:I26"/>
    <mergeCell ref="J26:K26"/>
    <mergeCell ref="L26:M26"/>
    <mergeCell ref="J27:K27"/>
    <mergeCell ref="L27:M27"/>
    <mergeCell ref="L35:M35"/>
    <mergeCell ref="H36:I36"/>
    <mergeCell ref="J36:K36"/>
    <mergeCell ref="L36:M36"/>
    <mergeCell ref="H33:I33"/>
    <mergeCell ref="J33:K33"/>
    <mergeCell ref="L33:M33"/>
    <mergeCell ref="H34:I34"/>
    <mergeCell ref="J34:K34"/>
    <mergeCell ref="L34:M34"/>
    <mergeCell ref="L37:M38"/>
    <mergeCell ref="H39:I39"/>
    <mergeCell ref="J39:K39"/>
    <mergeCell ref="L39:M39"/>
    <mergeCell ref="H41:I41"/>
    <mergeCell ref="J41:K41"/>
    <mergeCell ref="L41:M41"/>
    <mergeCell ref="B37:B38"/>
    <mergeCell ref="C37:C38"/>
    <mergeCell ref="D37:D38"/>
    <mergeCell ref="E37:E38"/>
    <mergeCell ref="F37:F38"/>
    <mergeCell ref="H37:I38"/>
    <mergeCell ref="L43:M43"/>
    <mergeCell ref="H44:I44"/>
    <mergeCell ref="J44:K44"/>
    <mergeCell ref="L44:M44"/>
    <mergeCell ref="H49:I49"/>
    <mergeCell ref="J49:K49"/>
    <mergeCell ref="L49:M49"/>
    <mergeCell ref="H51:I51"/>
    <mergeCell ref="J51:K51"/>
    <mergeCell ref="L51:M51"/>
    <mergeCell ref="H46:I46"/>
    <mergeCell ref="J46:K46"/>
    <mergeCell ref="L46:M46"/>
    <mergeCell ref="H47:I47"/>
    <mergeCell ref="J47:K47"/>
    <mergeCell ref="L47:M47"/>
    <mergeCell ref="J48:K48"/>
    <mergeCell ref="H48:I48"/>
    <mergeCell ref="L54:M54"/>
    <mergeCell ref="H55:I55"/>
    <mergeCell ref="J55:K55"/>
    <mergeCell ref="L55:M55"/>
    <mergeCell ref="H52:I52"/>
    <mergeCell ref="J52:K52"/>
    <mergeCell ref="L52:M52"/>
    <mergeCell ref="H53:I53"/>
    <mergeCell ref="J53:K53"/>
    <mergeCell ref="L53:M53"/>
    <mergeCell ref="E58:E60"/>
    <mergeCell ref="F58:F60"/>
    <mergeCell ref="H58:I60"/>
    <mergeCell ref="H56:I56"/>
    <mergeCell ref="J56:K56"/>
    <mergeCell ref="L56:M56"/>
    <mergeCell ref="H57:I57"/>
    <mergeCell ref="J57:K57"/>
    <mergeCell ref="L57:M57"/>
    <mergeCell ref="H63:I63"/>
    <mergeCell ref="J63:K63"/>
    <mergeCell ref="L63:M63"/>
    <mergeCell ref="J58:K60"/>
    <mergeCell ref="L58:M60"/>
    <mergeCell ref="H61:I61"/>
    <mergeCell ref="J61:K61"/>
    <mergeCell ref="L61:M61"/>
    <mergeCell ref="H62:I62"/>
    <mergeCell ref="J62:K62"/>
    <mergeCell ref="L62:M62"/>
    <mergeCell ref="H66:I66"/>
    <mergeCell ref="J66:K66"/>
    <mergeCell ref="L66:M66"/>
    <mergeCell ref="H64:I64"/>
    <mergeCell ref="J64:K64"/>
    <mergeCell ref="L64:M64"/>
    <mergeCell ref="H65:I65"/>
    <mergeCell ref="J65:K65"/>
    <mergeCell ref="L65:M65"/>
    <mergeCell ref="H82:I82"/>
    <mergeCell ref="J82:K82"/>
    <mergeCell ref="L82:M82"/>
    <mergeCell ref="H81:I81"/>
    <mergeCell ref="J81:K81"/>
    <mergeCell ref="L81:M81"/>
    <mergeCell ref="J74:K75"/>
    <mergeCell ref="L74:M75"/>
    <mergeCell ref="H76:I76"/>
    <mergeCell ref="J76:K76"/>
    <mergeCell ref="L76:M76"/>
    <mergeCell ref="H77:I77"/>
    <mergeCell ref="J77:K77"/>
    <mergeCell ref="L77:M77"/>
    <mergeCell ref="H74:I75"/>
    <mergeCell ref="H80:I80"/>
    <mergeCell ref="J80:K80"/>
    <mergeCell ref="L80:M80"/>
    <mergeCell ref="B78:B79"/>
    <mergeCell ref="C78:C79"/>
    <mergeCell ref="D78:D79"/>
    <mergeCell ref="E78:E79"/>
    <mergeCell ref="F78:F79"/>
    <mergeCell ref="H78:I79"/>
    <mergeCell ref="J78:K79"/>
    <mergeCell ref="L78:M79"/>
    <mergeCell ref="H69:I69"/>
    <mergeCell ref="J69:K69"/>
    <mergeCell ref="L69:M69"/>
    <mergeCell ref="H70:I70"/>
    <mergeCell ref="J70:K70"/>
    <mergeCell ref="L70:M70"/>
    <mergeCell ref="B74:B75"/>
    <mergeCell ref="C74:C75"/>
    <mergeCell ref="D74:D75"/>
    <mergeCell ref="E74:E75"/>
    <mergeCell ref="F74:F75"/>
    <mergeCell ref="H73:I73"/>
    <mergeCell ref="J73:K73"/>
    <mergeCell ref="L73:M73"/>
  </mergeCells>
  <hyperlinks>
    <hyperlink ref="F11" r:id="rId1" display="consultantplus://offline/ref=975D1E0565C867FAE5199B9546E2A98599B4BF59ACB51FB22DF0940ADBB7FDB15C03C67B8B5EX9W3G"/>
  </hyperlinks>
  <pageMargins left="0.25" right="0.25" top="0.75" bottom="0.75" header="0.3" footer="0.3"/>
  <pageSetup paperSize="9" scale="90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2019-01-21T12:12:18Z</dcterms:modified>
</cp:coreProperties>
</file>